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GM\CT\보도자료\판매실적\26.01\"/>
    </mc:Choice>
  </mc:AlternateContent>
  <xr:revisionPtr revIDLastSave="0" documentId="13_ncr:1_{439A5A28-7DFB-42A8-B5B8-12C00CE0F030}" xr6:coauthVersionLast="47" xr6:coauthVersionMax="47" xr10:uidLastSave="{00000000-0000-0000-0000-000000000000}"/>
  <bookViews>
    <workbookView xWindow="-108" yWindow="-108" windowWidth="23256" windowHeight="12576" xr2:uid="{74634A3C-7039-40A9-9B2B-6FCB9C3EFD15}"/>
  </bookViews>
  <sheets>
    <sheet name="1월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7" i="1" l="1"/>
  <c r="G47" i="1"/>
  <c r="F42" i="1"/>
  <c r="D42" i="1"/>
  <c r="H42" i="1" s="1"/>
  <c r="H41" i="1"/>
  <c r="E41" i="1"/>
  <c r="G41" i="1" s="1"/>
  <c r="H40" i="1"/>
  <c r="G40" i="1"/>
  <c r="H39" i="1"/>
  <c r="G39" i="1"/>
  <c r="H38" i="1"/>
  <c r="E38" i="1"/>
  <c r="G38" i="1" s="1"/>
  <c r="H37" i="1"/>
  <c r="E37" i="1"/>
  <c r="G37" i="1" s="1"/>
  <c r="H36" i="1"/>
  <c r="E36" i="1"/>
  <c r="G36" i="1" s="1"/>
  <c r="H35" i="1"/>
  <c r="E35" i="1"/>
  <c r="G35" i="1" s="1"/>
  <c r="F31" i="1"/>
  <c r="D31" i="1"/>
  <c r="G31" i="1" s="1"/>
  <c r="H30" i="1"/>
  <c r="G30" i="1"/>
  <c r="H29" i="1"/>
  <c r="G29" i="1"/>
  <c r="H28" i="1"/>
  <c r="G28" i="1"/>
  <c r="F27" i="1"/>
  <c r="D27" i="1"/>
  <c r="H26" i="1"/>
  <c r="G26" i="1"/>
  <c r="H25" i="1"/>
  <c r="G25" i="1"/>
  <c r="H24" i="1"/>
  <c r="G24" i="1"/>
  <c r="H23" i="1"/>
  <c r="G23" i="1"/>
  <c r="H22" i="1"/>
  <c r="G22" i="1"/>
  <c r="H21" i="1"/>
  <c r="G21" i="1"/>
  <c r="H20" i="1"/>
  <c r="G20" i="1"/>
  <c r="H19" i="1"/>
  <c r="G19" i="1"/>
  <c r="H18" i="1"/>
  <c r="G18" i="1"/>
  <c r="H17" i="1"/>
  <c r="G17" i="1"/>
  <c r="H15" i="1"/>
  <c r="G15" i="1"/>
  <c r="H14" i="1"/>
  <c r="G14" i="1"/>
  <c r="H13" i="1"/>
  <c r="G13" i="1"/>
  <c r="F12" i="1"/>
  <c r="D12" i="1"/>
  <c r="G12" i="1" s="1"/>
  <c r="H11" i="1"/>
  <c r="G11" i="1"/>
  <c r="H10" i="1"/>
  <c r="G10" i="1"/>
  <c r="F9" i="1"/>
  <c r="D9" i="1"/>
  <c r="G9" i="1" s="1"/>
  <c r="H8" i="1"/>
  <c r="G8" i="1"/>
  <c r="F7" i="1"/>
  <c r="D7" i="1"/>
  <c r="H6" i="1"/>
  <c r="G6" i="1"/>
  <c r="H5" i="1"/>
  <c r="G5" i="1"/>
  <c r="H7" i="1" l="1"/>
  <c r="H12" i="1"/>
  <c r="H9" i="1"/>
  <c r="F16" i="1"/>
  <c r="F32" i="1" s="1"/>
  <c r="F44" i="1" s="1"/>
  <c r="H27" i="1"/>
  <c r="H31" i="1"/>
  <c r="G7" i="1"/>
  <c r="G27" i="1"/>
  <c r="E42" i="1"/>
  <c r="E44" i="1" s="1"/>
  <c r="D16" i="1"/>
  <c r="G42" i="1" l="1"/>
  <c r="H16" i="1"/>
  <c r="G16" i="1"/>
  <c r="D32" i="1"/>
  <c r="H32" i="1" l="1"/>
  <c r="D44" i="1"/>
  <c r="G32" i="1"/>
  <c r="G44" i="1" l="1"/>
  <c r="H44" i="1"/>
</calcChain>
</file>

<file path=xl/sharedStrings.xml><?xml version="1.0" encoding="utf-8"?>
<sst xmlns="http://schemas.openxmlformats.org/spreadsheetml/2006/main" count="52" uniqueCount="50">
  <si>
    <t>GM 한국사업장 2026년 1월 판매실적</t>
    <phoneticPr fontId="5" type="noConversion"/>
  </si>
  <si>
    <t>내수</t>
    <phoneticPr fontId="5" type="noConversion"/>
  </si>
  <si>
    <t>구  분</t>
    <phoneticPr fontId="5" type="noConversion"/>
  </si>
  <si>
    <t>'26. 1.</t>
  </si>
  <si>
    <t>'25. 12.</t>
  </si>
  <si>
    <t>'25. 1.</t>
  </si>
  <si>
    <t>전월대비증감</t>
    <phoneticPr fontId="5" type="noConversion"/>
  </si>
  <si>
    <t>전년동월대비</t>
    <phoneticPr fontId="5" type="noConversion"/>
  </si>
  <si>
    <t>스파크</t>
    <phoneticPr fontId="5" type="noConversion"/>
  </si>
  <si>
    <t>소형</t>
    <phoneticPr fontId="5" type="noConversion"/>
  </si>
  <si>
    <t>아베오</t>
    <phoneticPr fontId="5" type="noConversion"/>
  </si>
  <si>
    <t>소  계</t>
    <phoneticPr fontId="5" type="noConversion"/>
  </si>
  <si>
    <t>준중형</t>
    <phoneticPr fontId="5" type="noConversion"/>
  </si>
  <si>
    <t>크루즈</t>
    <phoneticPr fontId="5" type="noConversion"/>
  </si>
  <si>
    <t>말리부</t>
    <phoneticPr fontId="5" type="noConversion"/>
  </si>
  <si>
    <t>준대형</t>
    <phoneticPr fontId="7" type="noConversion"/>
  </si>
  <si>
    <t>임팔라</t>
    <phoneticPr fontId="5" type="noConversion"/>
  </si>
  <si>
    <t>소  계</t>
  </si>
  <si>
    <t>카마로 SS</t>
    <phoneticPr fontId="5" type="noConversion"/>
  </si>
  <si>
    <t>볼트(Volt)</t>
    <phoneticPr fontId="5" type="noConversion"/>
  </si>
  <si>
    <t>볼트 EV</t>
    <phoneticPr fontId="7" type="noConversion"/>
  </si>
  <si>
    <t>승용차 계</t>
    <phoneticPr fontId="5" type="noConversion"/>
  </si>
  <si>
    <t>캡티바</t>
    <phoneticPr fontId="5" type="noConversion"/>
  </si>
  <si>
    <t>올란도</t>
    <phoneticPr fontId="5" type="noConversion"/>
  </si>
  <si>
    <t>트랙스</t>
    <phoneticPr fontId="5" type="noConversion"/>
  </si>
  <si>
    <t>트랙스 크로스오버</t>
    <phoneticPr fontId="7" type="noConversion"/>
  </si>
  <si>
    <t>볼트 EUV</t>
    <phoneticPr fontId="7" type="noConversion"/>
  </si>
  <si>
    <t>트레일블레이저</t>
    <phoneticPr fontId="7" type="noConversion"/>
  </si>
  <si>
    <t>이쿼녹스</t>
    <phoneticPr fontId="7" type="noConversion"/>
  </si>
  <si>
    <t>트래버스</t>
    <phoneticPr fontId="5" type="noConversion"/>
  </si>
  <si>
    <t>타호</t>
    <phoneticPr fontId="7" type="noConversion"/>
  </si>
  <si>
    <t>RV 계</t>
    <phoneticPr fontId="5" type="noConversion"/>
  </si>
  <si>
    <t>콜로라도</t>
    <phoneticPr fontId="5" type="noConversion"/>
  </si>
  <si>
    <t>다마스</t>
    <phoneticPr fontId="5" type="noConversion"/>
  </si>
  <si>
    <t>라보</t>
    <phoneticPr fontId="5" type="noConversion"/>
  </si>
  <si>
    <t>경상용차 계</t>
    <phoneticPr fontId="5" type="noConversion"/>
  </si>
  <si>
    <t>내수 판매 계</t>
  </si>
  <si>
    <t>해외판매 (선적 기준)</t>
  </si>
  <si>
    <t>경승용차</t>
    <phoneticPr fontId="5" type="noConversion"/>
  </si>
  <si>
    <t>소형승용차</t>
    <phoneticPr fontId="5" type="noConversion"/>
  </si>
  <si>
    <t>준중형승용차</t>
    <phoneticPr fontId="5" type="noConversion"/>
  </si>
  <si>
    <t>RV</t>
    <phoneticPr fontId="5" type="noConversion"/>
  </si>
  <si>
    <r>
      <t xml:space="preserve">트레일블레이저
</t>
    </r>
    <r>
      <rPr>
        <sz val="8"/>
        <rFont val="Calibri"/>
        <family val="2"/>
      </rPr>
      <t>(파생모델 포함)</t>
    </r>
  </si>
  <si>
    <r>
      <t xml:space="preserve">트랙스 크로스오버
</t>
    </r>
    <r>
      <rPr>
        <sz val="8"/>
        <rFont val="Calibri"/>
        <family val="2"/>
      </rPr>
      <t>(파생모델 포함)</t>
    </r>
  </si>
  <si>
    <t>중대형승용차</t>
    <phoneticPr fontId="5" type="noConversion"/>
  </si>
  <si>
    <t>해외판매 계</t>
  </si>
  <si>
    <t>총  계(내수+해외판매)</t>
  </si>
  <si>
    <t>※ 참고</t>
    <phoneticPr fontId="5" type="noConversion"/>
  </si>
  <si>
    <t>CKD 수출</t>
    <phoneticPr fontId="5" type="noConversion"/>
  </si>
  <si>
    <t>시에라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</si>
</sst>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.0%"/>
    <numFmt numFmtId="177" formatCode="#,##0_);[Red]\(#,##0\)"/>
  </numFmts>
  <fonts count="12" x14ac:knownFonts="1">
    <font>
      <sz val="10"/>
      <color theme="1"/>
      <name val="Arial"/>
      <family val="2"/>
      <charset val="129"/>
    </font>
    <font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sz val="8"/>
      <name val="Arial"/>
      <family val="2"/>
      <charset val="129"/>
    </font>
    <font>
      <b/>
      <u/>
      <sz val="14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2"/>
      <name val="맑은 고딕"/>
      <family val="3"/>
      <charset val="129"/>
      <scheme val="minor"/>
    </font>
    <font>
      <sz val="8"/>
      <name val="맑은 고딕"/>
      <family val="3"/>
      <charset val="129"/>
    </font>
    <font>
      <i/>
      <sz val="9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Calibri"/>
      <family val="2"/>
    </font>
    <font>
      <sz val="12"/>
      <name val="맑은 고딕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134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6" fillId="2" borderId="5" xfId="1" quotePrefix="1" applyFont="1" applyFill="1" applyBorder="1" applyAlignment="1">
      <alignment horizontal="center" vertical="center"/>
    </xf>
    <xf numFmtId="0" fontId="6" fillId="2" borderId="6" xfId="1" quotePrefix="1" applyFont="1" applyFill="1" applyBorder="1" applyAlignment="1">
      <alignment horizontal="center" vertical="center"/>
    </xf>
    <xf numFmtId="0" fontId="6" fillId="2" borderId="4" xfId="1" quotePrefix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 shrinkToFit="1"/>
    </xf>
    <xf numFmtId="0" fontId="6" fillId="0" borderId="0" xfId="1" applyFont="1" applyAlignment="1">
      <alignment vertical="center"/>
    </xf>
    <xf numFmtId="41" fontId="2" fillId="0" borderId="10" xfId="2" quotePrefix="1" applyFont="1" applyFill="1" applyBorder="1" applyAlignment="1">
      <alignment horizontal="right" vertical="center"/>
    </xf>
    <xf numFmtId="41" fontId="2" fillId="0" borderId="11" xfId="2" quotePrefix="1" applyFont="1" applyFill="1" applyBorder="1" applyAlignment="1">
      <alignment horizontal="right" vertical="center"/>
    </xf>
    <xf numFmtId="41" fontId="2" fillId="0" borderId="12" xfId="2" quotePrefix="1" applyFont="1" applyFill="1" applyBorder="1" applyAlignment="1">
      <alignment horizontal="right" vertical="center"/>
    </xf>
    <xf numFmtId="176" fontId="2" fillId="0" borderId="13" xfId="1" applyNumberFormat="1" applyFont="1" applyBorder="1" applyAlignment="1">
      <alignment horizontal="right" vertical="center"/>
    </xf>
    <xf numFmtId="176" fontId="2" fillId="0" borderId="14" xfId="1" applyNumberFormat="1" applyFont="1" applyBorder="1" applyAlignment="1">
      <alignment horizontal="right" vertical="center"/>
    </xf>
    <xf numFmtId="0" fontId="6" fillId="3" borderId="15" xfId="1" applyFont="1" applyFill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 shrinkToFit="1"/>
    </xf>
    <xf numFmtId="41" fontId="2" fillId="0" borderId="13" xfId="2" applyFont="1" applyFill="1" applyBorder="1" applyAlignment="1">
      <alignment vertical="center"/>
    </xf>
    <xf numFmtId="41" fontId="2" fillId="0" borderId="17" xfId="2" applyFont="1" applyFill="1" applyBorder="1" applyAlignment="1">
      <alignment vertical="center"/>
    </xf>
    <xf numFmtId="176" fontId="2" fillId="0" borderId="17" xfId="1" applyNumberFormat="1" applyFont="1" applyBorder="1" applyAlignment="1">
      <alignment horizontal="right" vertical="center"/>
    </xf>
    <xf numFmtId="0" fontId="2" fillId="0" borderId="18" xfId="1" applyFont="1" applyBorder="1" applyAlignment="1">
      <alignment horizontal="center" vertical="center"/>
    </xf>
    <xf numFmtId="0" fontId="6" fillId="0" borderId="19" xfId="1" applyFont="1" applyBorder="1" applyAlignment="1">
      <alignment horizontal="center" vertical="center"/>
    </xf>
    <xf numFmtId="41" fontId="6" fillId="0" borderId="13" xfId="2" applyFont="1" applyFill="1" applyBorder="1" applyAlignment="1">
      <alignment vertical="center"/>
    </xf>
    <xf numFmtId="41" fontId="6" fillId="0" borderId="17" xfId="2" applyFont="1" applyFill="1" applyBorder="1" applyAlignment="1">
      <alignment vertical="center"/>
    </xf>
    <xf numFmtId="0" fontId="2" fillId="0" borderId="16" xfId="1" applyFont="1" applyBorder="1" applyAlignment="1">
      <alignment horizontal="center" vertical="center" shrinkToFit="1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vertical="center"/>
    </xf>
    <xf numFmtId="0" fontId="2" fillId="0" borderId="22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41" fontId="2" fillId="0" borderId="13" xfId="2" applyFont="1" applyFill="1" applyBorder="1" applyAlignment="1">
      <alignment horizontal="right" vertical="center"/>
    </xf>
    <xf numFmtId="41" fontId="2" fillId="0" borderId="17" xfId="2" applyFont="1" applyFill="1" applyBorder="1" applyAlignment="1">
      <alignment horizontal="right" vertical="center"/>
    </xf>
    <xf numFmtId="0" fontId="6" fillId="3" borderId="23" xfId="1" applyFont="1" applyFill="1" applyBorder="1" applyAlignment="1">
      <alignment horizontal="center" vertical="center"/>
    </xf>
    <xf numFmtId="41" fontId="6" fillId="4" borderId="26" xfId="2" applyFont="1" applyFill="1" applyBorder="1" applyAlignment="1">
      <alignment vertical="center"/>
    </xf>
    <xf numFmtId="41" fontId="6" fillId="4" borderId="13" xfId="2" applyFont="1" applyFill="1" applyBorder="1" applyAlignment="1">
      <alignment vertical="center"/>
    </xf>
    <xf numFmtId="176" fontId="6" fillId="4" borderId="13" xfId="1" applyNumberFormat="1" applyFont="1" applyFill="1" applyBorder="1" applyAlignment="1">
      <alignment horizontal="right" vertical="center"/>
    </xf>
    <xf numFmtId="176" fontId="6" fillId="4" borderId="17" xfId="1" applyNumberFormat="1" applyFont="1" applyFill="1" applyBorder="1" applyAlignment="1">
      <alignment horizontal="right" vertical="center"/>
    </xf>
    <xf numFmtId="41" fontId="2" fillId="0" borderId="26" xfId="2" applyFont="1" applyFill="1" applyBorder="1" applyAlignment="1">
      <alignment horizontal="right" vertical="center"/>
    </xf>
    <xf numFmtId="41" fontId="2" fillId="0" borderId="26" xfId="2" applyFont="1" applyFill="1" applyBorder="1" applyAlignment="1">
      <alignment vertical="center"/>
    </xf>
    <xf numFmtId="41" fontId="2" fillId="0" borderId="27" xfId="2" applyFont="1" applyFill="1" applyBorder="1" applyAlignment="1">
      <alignment vertical="center"/>
    </xf>
    <xf numFmtId="41" fontId="6" fillId="4" borderId="27" xfId="2" applyFont="1" applyFill="1" applyBorder="1" applyAlignment="1">
      <alignment vertical="center"/>
    </xf>
    <xf numFmtId="41" fontId="6" fillId="4" borderId="28" xfId="2" applyFont="1" applyFill="1" applyBorder="1" applyAlignment="1">
      <alignment vertical="center"/>
    </xf>
    <xf numFmtId="176" fontId="6" fillId="4" borderId="33" xfId="1" applyNumberFormat="1" applyFont="1" applyFill="1" applyBorder="1" applyAlignment="1">
      <alignment horizontal="right" vertical="center"/>
    </xf>
    <xf numFmtId="176" fontId="6" fillId="4" borderId="34" xfId="1" applyNumberFormat="1" applyFont="1" applyFill="1" applyBorder="1" applyAlignment="1">
      <alignment horizontal="right" vertical="center"/>
    </xf>
    <xf numFmtId="41" fontId="6" fillId="5" borderId="5" xfId="2" applyFont="1" applyFill="1" applyBorder="1" applyAlignment="1">
      <alignment vertical="center"/>
    </xf>
    <xf numFmtId="41" fontId="6" fillId="5" borderId="6" xfId="2" applyFont="1" applyFill="1" applyBorder="1" applyAlignment="1">
      <alignment vertical="center"/>
    </xf>
    <xf numFmtId="176" fontId="6" fillId="5" borderId="4" xfId="1" applyNumberFormat="1" applyFont="1" applyFill="1" applyBorder="1" applyAlignment="1">
      <alignment horizontal="right" vertical="center"/>
    </xf>
    <xf numFmtId="0" fontId="8" fillId="0" borderId="0" xfId="1" applyFont="1" applyAlignment="1">
      <alignment horizontal="left" vertical="center"/>
    </xf>
    <xf numFmtId="41" fontId="6" fillId="0" borderId="0" xfId="2" applyFont="1" applyFill="1" applyBorder="1" applyAlignment="1">
      <alignment vertical="center"/>
    </xf>
    <xf numFmtId="0" fontId="8" fillId="0" borderId="35" xfId="1" applyFont="1" applyBorder="1" applyAlignment="1">
      <alignment horizontal="left" vertical="center" wrapText="1"/>
    </xf>
    <xf numFmtId="0" fontId="8" fillId="0" borderId="35" xfId="1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41" fontId="2" fillId="0" borderId="0" xfId="2" applyFont="1" applyFill="1" applyBorder="1" applyAlignment="1">
      <alignment vertical="center"/>
    </xf>
    <xf numFmtId="176" fontId="2" fillId="0" borderId="0" xfId="1" applyNumberFormat="1" applyFont="1" applyAlignment="1">
      <alignment horizontal="right" vertical="center"/>
    </xf>
    <xf numFmtId="0" fontId="9" fillId="3" borderId="7" xfId="1" applyFont="1" applyFill="1" applyBorder="1" applyAlignment="1">
      <alignment vertical="center" wrapText="1"/>
    </xf>
    <xf numFmtId="41" fontId="2" fillId="0" borderId="7" xfId="2" applyFont="1" applyFill="1" applyBorder="1" applyAlignment="1">
      <alignment vertical="center"/>
    </xf>
    <xf numFmtId="41" fontId="2" fillId="0" borderId="36" xfId="2" applyFont="1" applyFill="1" applyBorder="1" applyAlignment="1">
      <alignment vertical="center"/>
    </xf>
    <xf numFmtId="176" fontId="2" fillId="0" borderId="12" xfId="1" applyNumberFormat="1" applyFont="1" applyBorder="1" applyAlignment="1">
      <alignment horizontal="right" vertical="center"/>
    </xf>
    <xf numFmtId="176" fontId="2" fillId="0" borderId="11" xfId="1" applyNumberFormat="1" applyFont="1" applyBorder="1" applyAlignment="1">
      <alignment horizontal="right" vertical="center"/>
    </xf>
    <xf numFmtId="0" fontId="9" fillId="3" borderId="15" xfId="1" applyFont="1" applyFill="1" applyBorder="1" applyAlignment="1">
      <alignment vertical="center" wrapText="1"/>
    </xf>
    <xf numFmtId="41" fontId="2" fillId="0" borderId="33" xfId="2" applyFont="1" applyFill="1" applyBorder="1" applyAlignment="1">
      <alignment vertical="center"/>
    </xf>
    <xf numFmtId="176" fontId="2" fillId="0" borderId="37" xfId="1" applyNumberFormat="1" applyFont="1" applyBorder="1" applyAlignment="1">
      <alignment horizontal="right" vertical="center"/>
    </xf>
    <xf numFmtId="41" fontId="11" fillId="0" borderId="36" xfId="2" quotePrefix="1" applyFont="1" applyFill="1" applyBorder="1" applyAlignment="1">
      <alignment horizontal="right" vertical="center"/>
    </xf>
    <xf numFmtId="177" fontId="2" fillId="0" borderId="26" xfId="2" applyNumberFormat="1" applyFont="1" applyFill="1" applyBorder="1" applyAlignment="1">
      <alignment vertical="center"/>
    </xf>
    <xf numFmtId="41" fontId="11" fillId="0" borderId="21" xfId="2" quotePrefix="1" applyFont="1" applyFill="1" applyBorder="1" applyAlignment="1">
      <alignment horizontal="right" vertical="center"/>
    </xf>
    <xf numFmtId="0" fontId="9" fillId="3" borderId="38" xfId="1" applyFont="1" applyFill="1" applyBorder="1" applyAlignment="1">
      <alignment vertical="center"/>
    </xf>
    <xf numFmtId="41" fontId="2" fillId="0" borderId="41" xfId="2" quotePrefix="1" applyFont="1" applyFill="1" applyBorder="1" applyAlignment="1">
      <alignment horizontal="right" vertical="center"/>
    </xf>
    <xf numFmtId="41" fontId="2" fillId="0" borderId="42" xfId="2" quotePrefix="1" applyFont="1" applyFill="1" applyBorder="1" applyAlignment="1">
      <alignment horizontal="right" vertical="center"/>
    </xf>
    <xf numFmtId="176" fontId="2" fillId="0" borderId="43" xfId="1" applyNumberFormat="1" applyFont="1" applyBorder="1" applyAlignment="1">
      <alignment horizontal="right" vertical="center"/>
    </xf>
    <xf numFmtId="176" fontId="2" fillId="0" borderId="44" xfId="1" applyNumberFormat="1" applyFont="1" applyBorder="1" applyAlignment="1">
      <alignment horizontal="right" vertical="center"/>
    </xf>
    <xf numFmtId="41" fontId="6" fillId="5" borderId="2" xfId="2" applyFont="1" applyFill="1" applyBorder="1" applyAlignment="1">
      <alignment vertical="center"/>
    </xf>
    <xf numFmtId="41" fontId="6" fillId="5" borderId="45" xfId="2" applyFont="1" applyFill="1" applyBorder="1" applyAlignment="1">
      <alignment vertical="center"/>
    </xf>
    <xf numFmtId="176" fontId="6" fillId="5" borderId="4" xfId="1" quotePrefix="1" applyNumberFormat="1" applyFont="1" applyFill="1" applyBorder="1" applyAlignment="1">
      <alignment horizontal="right" vertical="center"/>
    </xf>
    <xf numFmtId="41" fontId="2" fillId="0" borderId="0" xfId="1" applyNumberFormat="1" applyFont="1" applyAlignment="1">
      <alignment vertical="center"/>
    </xf>
    <xf numFmtId="0" fontId="6" fillId="0" borderId="1" xfId="1" applyFont="1" applyBorder="1" applyAlignment="1">
      <alignment horizontal="center" vertical="center"/>
    </xf>
    <xf numFmtId="41" fontId="6" fillId="0" borderId="1" xfId="2" applyFont="1" applyFill="1" applyBorder="1" applyAlignment="1">
      <alignment vertical="center"/>
    </xf>
    <xf numFmtId="176" fontId="6" fillId="0" borderId="1" xfId="1" quotePrefix="1" applyNumberFormat="1" applyFont="1" applyBorder="1" applyAlignment="1">
      <alignment horizontal="right" vertical="center"/>
    </xf>
    <xf numFmtId="41" fontId="6" fillId="6" borderId="45" xfId="2" quotePrefix="1" applyFont="1" applyFill="1" applyBorder="1" applyAlignment="1">
      <alignment vertical="center"/>
    </xf>
    <xf numFmtId="176" fontId="6" fillId="6" borderId="45" xfId="1" quotePrefix="1" applyNumberFormat="1" applyFont="1" applyFill="1" applyBorder="1" applyAlignment="1">
      <alignment horizontal="right" vertical="center"/>
    </xf>
    <xf numFmtId="176" fontId="6" fillId="6" borderId="4" xfId="1" applyNumberFormat="1" applyFont="1" applyFill="1" applyBorder="1" applyAlignment="1">
      <alignment horizontal="right" vertical="center"/>
    </xf>
    <xf numFmtId="0" fontId="6" fillId="0" borderId="35" xfId="1" applyFont="1" applyBorder="1" applyAlignment="1">
      <alignment horizontal="center" vertical="center"/>
    </xf>
    <xf numFmtId="41" fontId="6" fillId="0" borderId="35" xfId="2" applyFont="1" applyFill="1" applyBorder="1" applyAlignment="1">
      <alignment vertical="center"/>
    </xf>
    <xf numFmtId="176" fontId="6" fillId="0" borderId="35" xfId="1" quotePrefix="1" applyNumberFormat="1" applyFont="1" applyBorder="1" applyAlignment="1">
      <alignment horizontal="right" vertical="center"/>
    </xf>
    <xf numFmtId="176" fontId="6" fillId="0" borderId="35" xfId="1" applyNumberFormat="1" applyFont="1" applyBorder="1" applyAlignment="1">
      <alignment horizontal="right" vertical="center"/>
    </xf>
    <xf numFmtId="0" fontId="6" fillId="0" borderId="0" xfId="1" applyFont="1" applyAlignment="1">
      <alignment horizontal="center" vertical="center"/>
    </xf>
    <xf numFmtId="176" fontId="6" fillId="0" borderId="0" xfId="1" quotePrefix="1" applyNumberFormat="1" applyFont="1" applyAlignment="1">
      <alignment horizontal="right" vertical="center"/>
    </xf>
    <xf numFmtId="176" fontId="6" fillId="0" borderId="1" xfId="1" applyNumberFormat="1" applyFont="1" applyBorder="1" applyAlignment="1">
      <alignment horizontal="right" vertical="center"/>
    </xf>
    <xf numFmtId="41" fontId="6" fillId="7" borderId="5" xfId="2" applyFont="1" applyFill="1" applyBorder="1" applyAlignment="1">
      <alignment vertical="center"/>
    </xf>
    <xf numFmtId="176" fontId="6" fillId="7" borderId="45" xfId="1" applyNumberFormat="1" applyFont="1" applyFill="1" applyBorder="1" applyAlignment="1">
      <alignment horizontal="right" vertical="center"/>
    </xf>
    <xf numFmtId="176" fontId="6" fillId="7" borderId="4" xfId="1" applyNumberFormat="1" applyFont="1" applyFill="1" applyBorder="1" applyAlignment="1">
      <alignment horizontal="right" vertical="center"/>
    </xf>
    <xf numFmtId="0" fontId="6" fillId="0" borderId="0" xfId="1" quotePrefix="1" applyFont="1" applyAlignment="1">
      <alignment horizontal="left" vertical="center"/>
    </xf>
    <xf numFmtId="176" fontId="6" fillId="0" borderId="0" xfId="1" applyNumberFormat="1" applyFont="1" applyAlignment="1">
      <alignment vertical="center"/>
    </xf>
    <xf numFmtId="41" fontId="2" fillId="0" borderId="46" xfId="2" quotePrefix="1" applyFont="1" applyFill="1" applyBorder="1" applyAlignment="1">
      <alignment horizontal="right" vertical="center"/>
    </xf>
    <xf numFmtId="0" fontId="6" fillId="6" borderId="2" xfId="1" applyFont="1" applyFill="1" applyBorder="1" applyAlignment="1">
      <alignment horizontal="center" vertical="center"/>
    </xf>
    <xf numFmtId="0" fontId="6" fillId="6" borderId="3" xfId="1" applyFont="1" applyFill="1" applyBorder="1" applyAlignment="1">
      <alignment horizontal="center" vertical="center"/>
    </xf>
    <xf numFmtId="0" fontId="6" fillId="6" borderId="4" xfId="1" applyFont="1" applyFill="1" applyBorder="1" applyAlignment="1">
      <alignment horizontal="center" vertical="center"/>
    </xf>
    <xf numFmtId="0" fontId="6" fillId="7" borderId="2" xfId="1" applyFont="1" applyFill="1" applyBorder="1" applyAlignment="1">
      <alignment horizontal="center" vertical="center"/>
    </xf>
    <xf numFmtId="0" fontId="6" fillId="7" borderId="3" xfId="1" applyFont="1" applyFill="1" applyBorder="1" applyAlignment="1">
      <alignment horizontal="center" vertical="center"/>
    </xf>
    <xf numFmtId="0" fontId="6" fillId="7" borderId="4" xfId="1" applyFont="1" applyFill="1" applyBorder="1" applyAlignment="1">
      <alignment horizontal="center" vertical="center"/>
    </xf>
    <xf numFmtId="0" fontId="8" fillId="0" borderId="35" xfId="1" applyFont="1" applyBorder="1" applyAlignment="1">
      <alignment horizontal="left" vertical="center"/>
    </xf>
    <xf numFmtId="0" fontId="2" fillId="0" borderId="20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9" fillId="3" borderId="7" xfId="1" applyFont="1" applyFill="1" applyBorder="1" applyAlignment="1">
      <alignment horizontal="center" vertical="center"/>
    </xf>
    <xf numFmtId="0" fontId="9" fillId="3" borderId="15" xfId="1" applyFont="1" applyFill="1" applyBorder="1" applyAlignment="1">
      <alignment horizontal="center" vertical="center"/>
    </xf>
    <xf numFmtId="0" fontId="2" fillId="0" borderId="8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 wrapText="1"/>
    </xf>
    <xf numFmtId="0" fontId="2" fillId="0" borderId="19" xfId="1" applyFont="1" applyBorder="1" applyAlignment="1">
      <alignment horizontal="center" vertical="center"/>
    </xf>
    <xf numFmtId="0" fontId="2" fillId="0" borderId="39" xfId="1" applyFont="1" applyBorder="1" applyAlignment="1">
      <alignment horizontal="center" vertical="center"/>
    </xf>
    <xf numFmtId="0" fontId="2" fillId="0" borderId="40" xfId="1" applyFont="1" applyBorder="1" applyAlignment="1">
      <alignment horizontal="center" vertical="center"/>
    </xf>
    <xf numFmtId="0" fontId="6" fillId="5" borderId="2" xfId="1" applyFont="1" applyFill="1" applyBorder="1" applyAlignment="1">
      <alignment horizontal="center" vertical="center"/>
    </xf>
    <xf numFmtId="0" fontId="6" fillId="5" borderId="3" xfId="1" applyFont="1" applyFill="1" applyBorder="1" applyAlignment="1">
      <alignment horizontal="center" vertical="center"/>
    </xf>
    <xf numFmtId="0" fontId="2" fillId="0" borderId="28" xfId="1" applyFont="1" applyBorder="1" applyAlignment="1">
      <alignment horizontal="center" vertical="center"/>
    </xf>
    <xf numFmtId="0" fontId="6" fillId="3" borderId="24" xfId="1" applyFont="1" applyFill="1" applyBorder="1" applyAlignment="1">
      <alignment horizontal="center" vertical="center"/>
    </xf>
    <xf numFmtId="0" fontId="6" fillId="4" borderId="25" xfId="1" applyFont="1" applyFill="1" applyBorder="1" applyAlignment="1">
      <alignment horizontal="center" vertical="center"/>
    </xf>
    <xf numFmtId="0" fontId="6" fillId="4" borderId="19" xfId="1" applyFont="1" applyFill="1" applyBorder="1" applyAlignment="1">
      <alignment horizontal="center" vertical="center"/>
    </xf>
    <xf numFmtId="0" fontId="6" fillId="3" borderId="27" xfId="1" applyFont="1" applyFill="1" applyBorder="1" applyAlignment="1">
      <alignment horizontal="center" vertical="center" wrapText="1"/>
    </xf>
    <xf numFmtId="0" fontId="6" fillId="3" borderId="15" xfId="1" applyFont="1" applyFill="1" applyBorder="1" applyAlignment="1">
      <alignment horizontal="center" vertical="center" wrapText="1"/>
    </xf>
    <xf numFmtId="0" fontId="2" fillId="0" borderId="29" xfId="1" applyFont="1" applyBorder="1" applyAlignment="1">
      <alignment horizontal="center" vertical="center"/>
    </xf>
    <xf numFmtId="0" fontId="2" fillId="0" borderId="30" xfId="1" applyFont="1" applyBorder="1" applyAlignment="1">
      <alignment horizontal="center" vertical="center"/>
    </xf>
    <xf numFmtId="0" fontId="6" fillId="3" borderId="31" xfId="1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/>
    </xf>
    <xf numFmtId="0" fontId="6" fillId="3" borderId="32" xfId="1" applyFont="1" applyFill="1" applyBorder="1" applyAlignment="1">
      <alignment horizontal="center" vertical="center"/>
    </xf>
    <xf numFmtId="0" fontId="6" fillId="5" borderId="4" xfId="1" applyFont="1" applyFill="1" applyBorder="1" applyAlignment="1">
      <alignment horizontal="center" vertical="center"/>
    </xf>
    <xf numFmtId="0" fontId="8" fillId="0" borderId="0" xfId="1" applyFont="1" applyAlignment="1">
      <alignment horizontal="left" vertical="center" wrapText="1"/>
    </xf>
    <xf numFmtId="0" fontId="8" fillId="0" borderId="0" xfId="1" applyFont="1" applyAlignment="1">
      <alignment horizontal="left" vertical="center"/>
    </xf>
    <xf numFmtId="0" fontId="2" fillId="0" borderId="8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6" fillId="3" borderId="27" xfId="1" applyFont="1" applyFill="1" applyBorder="1" applyAlignment="1">
      <alignment horizontal="center" vertical="center"/>
    </xf>
    <xf numFmtId="0" fontId="6" fillId="3" borderId="15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6" fillId="3" borderId="7" xfId="1" applyFont="1" applyFill="1" applyBorder="1" applyAlignment="1">
      <alignment horizontal="center" vertical="center" wrapText="1"/>
    </xf>
  </cellXfs>
  <cellStyles count="3">
    <cellStyle name="쉼표 [0] 2" xfId="2" xr:uid="{E76B3A5F-7B97-4800-817C-7726587A7EBB}"/>
    <cellStyle name="표준" xfId="0" builtinId="0"/>
    <cellStyle name="표준 2" xfId="1" xr:uid="{1227D192-ADDC-44FA-924E-ECCB397479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02CD1-14B8-4CBC-86D4-07412C2EFE55}">
  <sheetPr>
    <pageSetUpPr fitToPage="1"/>
  </sheetPr>
  <dimension ref="A1:I52"/>
  <sheetViews>
    <sheetView showGridLines="0" tabSelected="1" zoomScale="85" zoomScaleNormal="85" workbookViewId="0">
      <selection activeCell="O26" sqref="O26"/>
    </sheetView>
  </sheetViews>
  <sheetFormatPr defaultColWidth="8.88671875" defaultRowHeight="15.75" customHeight="1" x14ac:dyDescent="0.25"/>
  <cols>
    <col min="1" max="1" width="3.44140625" style="1" customWidth="1"/>
    <col min="2" max="2" width="9" style="1" customWidth="1"/>
    <col min="3" max="3" width="17.109375" style="1" customWidth="1"/>
    <col min="4" max="5" width="11.5546875" style="1" customWidth="1"/>
    <col min="6" max="6" width="11.5546875" style="1" bestFit="1" customWidth="1"/>
    <col min="7" max="8" width="12.5546875" style="1" customWidth="1"/>
    <col min="9" max="9" width="5.6640625" style="1" customWidth="1"/>
    <col min="10" max="214" width="9.88671875" style="1" customWidth="1"/>
    <col min="215" max="215" width="3.44140625" style="1" customWidth="1"/>
    <col min="216" max="216" width="9" style="1" customWidth="1"/>
    <col min="217" max="217" width="17.109375" style="1" customWidth="1"/>
    <col min="218" max="219" width="11.5546875" style="1" customWidth="1"/>
    <col min="220" max="220" width="11.5546875" style="1" bestFit="1" customWidth="1"/>
    <col min="221" max="222" width="12.5546875" style="1" customWidth="1"/>
    <col min="223" max="223" width="5.6640625" style="1" customWidth="1"/>
    <col min="224" max="16384" width="8.88671875" style="1"/>
  </cols>
  <sheetData>
    <row r="1" spans="1:8" ht="5.25" customHeight="1" x14ac:dyDescent="0.25"/>
    <row r="2" spans="1:8" ht="26.1" customHeight="1" x14ac:dyDescent="0.25">
      <c r="A2" s="128" t="s">
        <v>0</v>
      </c>
      <c r="B2" s="128"/>
      <c r="C2" s="128"/>
      <c r="D2" s="128"/>
      <c r="E2" s="128"/>
      <c r="F2" s="128"/>
      <c r="G2" s="128"/>
      <c r="H2" s="128"/>
    </row>
    <row r="3" spans="1:8" ht="19.5" customHeight="1" thickBot="1" x14ac:dyDescent="0.3">
      <c r="A3" s="129" t="s">
        <v>1</v>
      </c>
      <c r="B3" s="129"/>
      <c r="C3" s="129"/>
      <c r="D3" s="129"/>
      <c r="E3" s="129"/>
      <c r="F3" s="129"/>
      <c r="G3" s="129"/>
      <c r="H3" s="129"/>
    </row>
    <row r="4" spans="1:8" s="6" customFormat="1" ht="19.8" thickBot="1" x14ac:dyDescent="0.3">
      <c r="A4" s="130" t="s">
        <v>2</v>
      </c>
      <c r="B4" s="131"/>
      <c r="C4" s="132"/>
      <c r="D4" s="2" t="s">
        <v>3</v>
      </c>
      <c r="E4" s="3" t="s">
        <v>4</v>
      </c>
      <c r="F4" s="4" t="s">
        <v>5</v>
      </c>
      <c r="G4" s="5" t="s">
        <v>6</v>
      </c>
      <c r="H4" s="5" t="s">
        <v>7</v>
      </c>
    </row>
    <row r="5" spans="1:8" ht="19.2" hidden="1" x14ac:dyDescent="0.25">
      <c r="A5" s="133"/>
      <c r="B5" s="124" t="s">
        <v>8</v>
      </c>
      <c r="C5" s="103"/>
      <c r="D5" s="7">
        <v>0</v>
      </c>
      <c r="E5" s="8">
        <v>0</v>
      </c>
      <c r="F5" s="9">
        <v>0</v>
      </c>
      <c r="G5" s="10" t="str">
        <f t="shared" ref="G5:G15" si="0">IFERROR((D5-E5)/E5,"-")</f>
        <v>-</v>
      </c>
      <c r="H5" s="11" t="e">
        <f>(D5-F5)/F5</f>
        <v>#DIV/0!</v>
      </c>
    </row>
    <row r="6" spans="1:8" ht="19.2" hidden="1" x14ac:dyDescent="0.25">
      <c r="A6" s="127"/>
      <c r="B6" s="13" t="s">
        <v>9</v>
      </c>
      <c r="C6" s="14" t="s">
        <v>10</v>
      </c>
      <c r="D6" s="15">
        <v>0</v>
      </c>
      <c r="E6" s="16">
        <v>0</v>
      </c>
      <c r="F6" s="15">
        <v>0</v>
      </c>
      <c r="G6" s="10" t="str">
        <f t="shared" si="0"/>
        <v>-</v>
      </c>
      <c r="H6" s="17" t="str">
        <f t="shared" ref="H6:H15" si="1">IFERROR((D6-F6)/F6,"-")</f>
        <v>-</v>
      </c>
    </row>
    <row r="7" spans="1:8" ht="19.2" hidden="1" x14ac:dyDescent="0.25">
      <c r="A7" s="127"/>
      <c r="B7" s="18"/>
      <c r="C7" s="19" t="s">
        <v>11</v>
      </c>
      <c r="D7" s="20">
        <f>SUM(D5:D6)</f>
        <v>0</v>
      </c>
      <c r="E7" s="21">
        <v>0</v>
      </c>
      <c r="F7" s="20">
        <f>SUM(F5:F6)</f>
        <v>0</v>
      </c>
      <c r="G7" s="10" t="str">
        <f t="shared" si="0"/>
        <v>-</v>
      </c>
      <c r="H7" s="17" t="str">
        <f t="shared" si="1"/>
        <v>-</v>
      </c>
    </row>
    <row r="8" spans="1:8" ht="19.2" hidden="1" x14ac:dyDescent="0.25">
      <c r="A8" s="127"/>
      <c r="B8" s="22" t="s">
        <v>12</v>
      </c>
      <c r="C8" s="23" t="s">
        <v>13</v>
      </c>
      <c r="D8" s="15">
        <v>0</v>
      </c>
      <c r="E8" s="16">
        <v>0</v>
      </c>
      <c r="F8" s="15">
        <v>0</v>
      </c>
      <c r="G8" s="10" t="str">
        <f t="shared" si="0"/>
        <v>-</v>
      </c>
      <c r="H8" s="17" t="str">
        <f t="shared" si="1"/>
        <v>-</v>
      </c>
    </row>
    <row r="9" spans="1:8" ht="19.2" hidden="1" x14ac:dyDescent="0.25">
      <c r="A9" s="127"/>
      <c r="B9" s="24"/>
      <c r="C9" s="19" t="s">
        <v>11</v>
      </c>
      <c r="D9" s="20">
        <f>SUM(D8)</f>
        <v>0</v>
      </c>
      <c r="E9" s="21">
        <v>0</v>
      </c>
      <c r="F9" s="20">
        <f>SUM(F8)</f>
        <v>0</v>
      </c>
      <c r="G9" s="10" t="str">
        <f t="shared" si="0"/>
        <v>-</v>
      </c>
      <c r="H9" s="17" t="str">
        <f t="shared" si="1"/>
        <v>-</v>
      </c>
    </row>
    <row r="10" spans="1:8" ht="19.2" hidden="1" x14ac:dyDescent="0.25">
      <c r="A10" s="127"/>
      <c r="B10" s="98" t="s">
        <v>14</v>
      </c>
      <c r="C10" s="99"/>
      <c r="D10" s="15">
        <v>0</v>
      </c>
      <c r="E10" s="16">
        <v>0</v>
      </c>
      <c r="F10" s="15">
        <v>0</v>
      </c>
      <c r="G10" s="10" t="str">
        <f t="shared" si="0"/>
        <v>-</v>
      </c>
      <c r="H10" s="17" t="str">
        <f t="shared" si="1"/>
        <v>-</v>
      </c>
    </row>
    <row r="11" spans="1:8" ht="19.2" hidden="1" x14ac:dyDescent="0.25">
      <c r="A11" s="127"/>
      <c r="B11" s="25" t="s">
        <v>15</v>
      </c>
      <c r="C11" s="26" t="s">
        <v>16</v>
      </c>
      <c r="D11" s="27"/>
      <c r="E11" s="28">
        <v>0</v>
      </c>
      <c r="F11" s="27"/>
      <c r="G11" s="10" t="str">
        <f t="shared" si="0"/>
        <v>-</v>
      </c>
      <c r="H11" s="17" t="str">
        <f t="shared" si="1"/>
        <v>-</v>
      </c>
    </row>
    <row r="12" spans="1:8" ht="19.2" hidden="1" x14ac:dyDescent="0.25">
      <c r="A12" s="127"/>
      <c r="B12" s="18"/>
      <c r="C12" s="19" t="s">
        <v>17</v>
      </c>
      <c r="D12" s="20">
        <f>SUM(D11)</f>
        <v>0</v>
      </c>
      <c r="E12" s="21">
        <v>0</v>
      </c>
      <c r="F12" s="20">
        <f>SUM(F11)</f>
        <v>0</v>
      </c>
      <c r="G12" s="10" t="str">
        <f t="shared" si="0"/>
        <v>-</v>
      </c>
      <c r="H12" s="17" t="str">
        <f t="shared" si="1"/>
        <v>-</v>
      </c>
    </row>
    <row r="13" spans="1:8" ht="19.2" hidden="1" x14ac:dyDescent="0.25">
      <c r="A13" s="127"/>
      <c r="B13" s="98" t="s">
        <v>18</v>
      </c>
      <c r="C13" s="99"/>
      <c r="D13" s="15">
        <v>0</v>
      </c>
      <c r="E13" s="16">
        <v>0</v>
      </c>
      <c r="F13" s="15">
        <v>0</v>
      </c>
      <c r="G13" s="10" t="str">
        <f t="shared" si="0"/>
        <v>-</v>
      </c>
      <c r="H13" s="17" t="str">
        <f t="shared" si="1"/>
        <v>-</v>
      </c>
    </row>
    <row r="14" spans="1:8" ht="19.2" hidden="1" x14ac:dyDescent="0.25">
      <c r="A14" s="29"/>
      <c r="B14" s="98" t="s">
        <v>19</v>
      </c>
      <c r="C14" s="99"/>
      <c r="D14" s="15">
        <v>0</v>
      </c>
      <c r="E14" s="16">
        <v>0</v>
      </c>
      <c r="F14" s="15">
        <v>0</v>
      </c>
      <c r="G14" s="10" t="str">
        <f t="shared" si="0"/>
        <v>-</v>
      </c>
      <c r="H14" s="17" t="str">
        <f t="shared" si="1"/>
        <v>-</v>
      </c>
    </row>
    <row r="15" spans="1:8" ht="19.2" hidden="1" x14ac:dyDescent="0.25">
      <c r="A15" s="29"/>
      <c r="B15" s="125" t="s">
        <v>20</v>
      </c>
      <c r="C15" s="105"/>
      <c r="D15" s="15">
        <v>0</v>
      </c>
      <c r="E15" s="16">
        <v>0</v>
      </c>
      <c r="F15" s="15">
        <v>0</v>
      </c>
      <c r="G15" s="10" t="str">
        <f t="shared" si="0"/>
        <v>-</v>
      </c>
      <c r="H15" s="17" t="str">
        <f t="shared" si="1"/>
        <v>-</v>
      </c>
    </row>
    <row r="16" spans="1:8" ht="19.2" hidden="1" x14ac:dyDescent="0.25">
      <c r="A16" s="111" t="s">
        <v>21</v>
      </c>
      <c r="B16" s="112"/>
      <c r="C16" s="113"/>
      <c r="D16" s="30">
        <f>SUM(D5:D15)</f>
        <v>0</v>
      </c>
      <c r="E16" s="31">
        <v>0</v>
      </c>
      <c r="F16" s="30">
        <f>SUM(F5:F15)</f>
        <v>0</v>
      </c>
      <c r="G16" s="32" t="e">
        <f>(D16-E16)/E16</f>
        <v>#DIV/0!</v>
      </c>
      <c r="H16" s="33" t="e">
        <f>(D16-F16)/F16</f>
        <v>#DIV/0!</v>
      </c>
    </row>
    <row r="17" spans="1:8" ht="19.2" hidden="1" x14ac:dyDescent="0.25">
      <c r="A17" s="126"/>
      <c r="B17" s="98" t="s">
        <v>22</v>
      </c>
      <c r="C17" s="99"/>
      <c r="D17" s="34">
        <v>0</v>
      </c>
      <c r="E17" s="27">
        <v>0</v>
      </c>
      <c r="F17" s="34">
        <v>0</v>
      </c>
      <c r="G17" s="10" t="str">
        <f t="shared" ref="G17:G26" si="2">IFERROR((D17-E17)/E17,"-")</f>
        <v>-</v>
      </c>
      <c r="H17" s="17" t="str">
        <f t="shared" ref="H17:H26" si="3">IFERROR((D17-F17)/F17,"-")</f>
        <v>-</v>
      </c>
    </row>
    <row r="18" spans="1:8" ht="19.2" hidden="1" x14ac:dyDescent="0.25">
      <c r="A18" s="127"/>
      <c r="B18" s="98" t="s">
        <v>23</v>
      </c>
      <c r="C18" s="99"/>
      <c r="D18" s="34">
        <v>0</v>
      </c>
      <c r="E18" s="27">
        <v>0</v>
      </c>
      <c r="F18" s="34">
        <v>0</v>
      </c>
      <c r="G18" s="10" t="str">
        <f t="shared" si="2"/>
        <v>-</v>
      </c>
      <c r="H18" s="17" t="str">
        <f t="shared" si="3"/>
        <v>-</v>
      </c>
    </row>
    <row r="19" spans="1:8" ht="19.2" hidden="1" x14ac:dyDescent="0.25">
      <c r="A19" s="127"/>
      <c r="B19" s="98" t="s">
        <v>24</v>
      </c>
      <c r="C19" s="99"/>
      <c r="D19" s="35">
        <v>0</v>
      </c>
      <c r="E19" s="15">
        <v>0</v>
      </c>
      <c r="F19" s="35">
        <v>0</v>
      </c>
      <c r="G19" s="10" t="str">
        <f t="shared" si="2"/>
        <v>-</v>
      </c>
      <c r="H19" s="17" t="str">
        <f t="shared" si="3"/>
        <v>-</v>
      </c>
    </row>
    <row r="20" spans="1:8" ht="19.2" x14ac:dyDescent="0.25">
      <c r="A20" s="127"/>
      <c r="B20" s="98" t="s">
        <v>25</v>
      </c>
      <c r="C20" s="99"/>
      <c r="D20" s="35">
        <v>607</v>
      </c>
      <c r="E20" s="15">
        <v>950</v>
      </c>
      <c r="F20" s="35">
        <v>953</v>
      </c>
      <c r="G20" s="10">
        <f t="shared" si="2"/>
        <v>-0.36105263157894735</v>
      </c>
      <c r="H20" s="17">
        <f t="shared" si="3"/>
        <v>-0.36306400839454356</v>
      </c>
    </row>
    <row r="21" spans="1:8" ht="19.2" hidden="1" x14ac:dyDescent="0.25">
      <c r="A21" s="127"/>
      <c r="B21" s="98" t="s">
        <v>26</v>
      </c>
      <c r="C21" s="99"/>
      <c r="D21" s="35"/>
      <c r="E21" s="15">
        <v>0</v>
      </c>
      <c r="F21" s="35">
        <v>0</v>
      </c>
      <c r="G21" s="10" t="str">
        <f t="shared" si="2"/>
        <v>-</v>
      </c>
      <c r="H21" s="17" t="str">
        <f t="shared" si="3"/>
        <v>-</v>
      </c>
    </row>
    <row r="22" spans="1:8" ht="19.2" x14ac:dyDescent="0.25">
      <c r="A22" s="127"/>
      <c r="B22" s="98" t="s">
        <v>27</v>
      </c>
      <c r="C22" s="99"/>
      <c r="D22" s="35">
        <v>121</v>
      </c>
      <c r="E22" s="15">
        <v>160</v>
      </c>
      <c r="F22" s="35">
        <v>199</v>
      </c>
      <c r="G22" s="10">
        <f t="shared" si="2"/>
        <v>-0.24374999999999999</v>
      </c>
      <c r="H22" s="17">
        <f t="shared" si="3"/>
        <v>-0.39195979899497485</v>
      </c>
    </row>
    <row r="23" spans="1:8" ht="19.2" hidden="1" x14ac:dyDescent="0.25">
      <c r="A23" s="127"/>
      <c r="B23" s="98" t="s">
        <v>28</v>
      </c>
      <c r="C23" s="99"/>
      <c r="D23" s="35"/>
      <c r="E23" s="15">
        <v>0</v>
      </c>
      <c r="F23" s="35">
        <v>0</v>
      </c>
      <c r="G23" s="10" t="str">
        <f t="shared" si="2"/>
        <v>-</v>
      </c>
      <c r="H23" s="17" t="str">
        <f t="shared" si="3"/>
        <v>-</v>
      </c>
    </row>
    <row r="24" spans="1:8" ht="19.2" hidden="1" x14ac:dyDescent="0.25">
      <c r="A24" s="29"/>
      <c r="B24" s="98" t="s">
        <v>29</v>
      </c>
      <c r="C24" s="99"/>
      <c r="D24" s="35"/>
      <c r="E24" s="15">
        <v>0</v>
      </c>
      <c r="F24" s="35">
        <v>39</v>
      </c>
      <c r="G24" s="10" t="str">
        <f t="shared" si="2"/>
        <v>-</v>
      </c>
      <c r="H24" s="17">
        <f t="shared" si="3"/>
        <v>-1</v>
      </c>
    </row>
    <row r="25" spans="1:8" ht="19.2" hidden="1" x14ac:dyDescent="0.25">
      <c r="A25" s="29"/>
      <c r="B25" s="98" t="s">
        <v>30</v>
      </c>
      <c r="C25" s="99"/>
      <c r="D25" s="35"/>
      <c r="E25" s="15">
        <v>0</v>
      </c>
      <c r="F25" s="35">
        <v>14</v>
      </c>
      <c r="G25" s="10" t="str">
        <f t="shared" si="2"/>
        <v>-</v>
      </c>
      <c r="H25" s="17">
        <f t="shared" si="3"/>
        <v>-1</v>
      </c>
    </row>
    <row r="26" spans="1:8" ht="19.2" x14ac:dyDescent="0.25">
      <c r="A26" s="12"/>
      <c r="B26" s="110" t="s">
        <v>49</v>
      </c>
      <c r="C26" s="99"/>
      <c r="D26" s="35">
        <v>33</v>
      </c>
      <c r="E26" s="15">
        <v>16</v>
      </c>
      <c r="F26" s="35">
        <v>10</v>
      </c>
      <c r="G26" s="10">
        <f t="shared" si="2"/>
        <v>1.0625</v>
      </c>
      <c r="H26" s="17">
        <f t="shared" si="3"/>
        <v>2.2999999999999998</v>
      </c>
    </row>
    <row r="27" spans="1:8" s="6" customFormat="1" ht="19.2" x14ac:dyDescent="0.25">
      <c r="A27" s="111" t="s">
        <v>31</v>
      </c>
      <c r="B27" s="112"/>
      <c r="C27" s="113"/>
      <c r="D27" s="30">
        <f>SUM(D17:D26)</f>
        <v>761</v>
      </c>
      <c r="E27" s="31">
        <v>1126</v>
      </c>
      <c r="F27" s="30">
        <f>SUM(F17:F26)</f>
        <v>1215</v>
      </c>
      <c r="G27" s="32">
        <f>(D27-E27)/E27</f>
        <v>-0.32415630550621671</v>
      </c>
      <c r="H27" s="33">
        <f>(D27-F27)/F27</f>
        <v>-0.37366255144032923</v>
      </c>
    </row>
    <row r="28" spans="1:8" s="6" customFormat="1" ht="19.2" x14ac:dyDescent="0.25">
      <c r="A28" s="114"/>
      <c r="B28" s="98" t="s">
        <v>32</v>
      </c>
      <c r="C28" s="99"/>
      <c r="D28" s="35">
        <v>4</v>
      </c>
      <c r="E28" s="15">
        <v>16</v>
      </c>
      <c r="F28" s="35">
        <v>14</v>
      </c>
      <c r="G28" s="10">
        <f>IFERROR((D28-E28)/E28,"-")</f>
        <v>-0.75</v>
      </c>
      <c r="H28" s="17">
        <f>IFERROR((D28-F28)/F28,"-")</f>
        <v>-0.7142857142857143</v>
      </c>
    </row>
    <row r="29" spans="1:8" ht="19.2" hidden="1" x14ac:dyDescent="0.25">
      <c r="A29" s="115"/>
      <c r="B29" s="116" t="s">
        <v>33</v>
      </c>
      <c r="C29" s="117"/>
      <c r="D29" s="36">
        <v>0</v>
      </c>
      <c r="E29" s="15">
        <v>0</v>
      </c>
      <c r="F29" s="36">
        <v>0</v>
      </c>
      <c r="G29" s="10" t="str">
        <f>IFERROR((D29-E29)/E29,"-")</f>
        <v>-</v>
      </c>
      <c r="H29" s="17" t="str">
        <f>IFERROR((D29-F29)/F29,"-")</f>
        <v>-</v>
      </c>
    </row>
    <row r="30" spans="1:8" ht="19.2" hidden="1" x14ac:dyDescent="0.25">
      <c r="A30" s="115"/>
      <c r="B30" s="98" t="s">
        <v>34</v>
      </c>
      <c r="C30" s="99"/>
      <c r="D30" s="35">
        <v>0</v>
      </c>
      <c r="E30" s="15">
        <v>0</v>
      </c>
      <c r="F30" s="35">
        <v>0</v>
      </c>
      <c r="G30" s="10" t="str">
        <f>IFERROR((D30-E30)/E30,"-")</f>
        <v>-</v>
      </c>
      <c r="H30" s="17" t="str">
        <f>IFERROR((D30-F30)/F30,"-")</f>
        <v>-</v>
      </c>
    </row>
    <row r="31" spans="1:8" ht="19.8" thickBot="1" x14ac:dyDescent="0.3">
      <c r="A31" s="118" t="s">
        <v>35</v>
      </c>
      <c r="B31" s="119"/>
      <c r="C31" s="120"/>
      <c r="D31" s="37">
        <f>SUM(D28:D30)</f>
        <v>4</v>
      </c>
      <c r="E31" s="38">
        <v>16</v>
      </c>
      <c r="F31" s="37">
        <f>SUM(F28:F30)</f>
        <v>14</v>
      </c>
      <c r="G31" s="39">
        <f>(D31-E31)/E31</f>
        <v>-0.75</v>
      </c>
      <c r="H31" s="40">
        <f>(D31-F31)/F31</f>
        <v>-0.7142857142857143</v>
      </c>
    </row>
    <row r="32" spans="1:8" s="6" customFormat="1" ht="19.8" thickBot="1" x14ac:dyDescent="0.3">
      <c r="A32" s="108" t="s">
        <v>36</v>
      </c>
      <c r="B32" s="109"/>
      <c r="C32" s="121"/>
      <c r="D32" s="41">
        <f>SUM(D16,D27,D31)</f>
        <v>765</v>
      </c>
      <c r="E32" s="42">
        <v>1142</v>
      </c>
      <c r="F32" s="41">
        <f>SUM(F16,F27,F31)</f>
        <v>1229</v>
      </c>
      <c r="G32" s="43">
        <f>(D32-E32)/E32</f>
        <v>-0.33012259194395799</v>
      </c>
      <c r="H32" s="43">
        <f>(D32-F32)/F32</f>
        <v>-0.37754271765663139</v>
      </c>
    </row>
    <row r="33" spans="1:9" s="6" customFormat="1" ht="19.5" customHeight="1" x14ac:dyDescent="0.25">
      <c r="A33" s="122"/>
      <c r="B33" s="123"/>
      <c r="C33" s="123"/>
      <c r="D33" s="123"/>
      <c r="E33" s="45"/>
      <c r="F33" s="46"/>
      <c r="G33" s="47"/>
      <c r="H33" s="47"/>
      <c r="I33" s="44"/>
    </row>
    <row r="34" spans="1:9" ht="21" customHeight="1" thickBot="1" x14ac:dyDescent="0.3">
      <c r="A34" s="48" t="s">
        <v>37</v>
      </c>
      <c r="B34" s="49"/>
      <c r="C34" s="49"/>
      <c r="D34" s="50"/>
      <c r="E34" s="50"/>
      <c r="F34" s="50"/>
      <c r="G34" s="51"/>
      <c r="H34" s="51"/>
    </row>
    <row r="35" spans="1:9" ht="28.5" hidden="1" customHeight="1" x14ac:dyDescent="0.25">
      <c r="A35" s="52"/>
      <c r="B35" s="124" t="s">
        <v>38</v>
      </c>
      <c r="C35" s="103"/>
      <c r="D35" s="53">
        <v>0</v>
      </c>
      <c r="E35" s="54">
        <f>'1월'!D35</f>
        <v>0</v>
      </c>
      <c r="F35" s="53">
        <v>0</v>
      </c>
      <c r="G35" s="55" t="str">
        <f t="shared" ref="G35:G41" si="4">IFERROR((D35-E35)/E35,"-")</f>
        <v>-</v>
      </c>
      <c r="H35" s="56" t="str">
        <f t="shared" ref="H35:H41" si="5">IFERROR((D35-F35)/F35,"-")</f>
        <v>-</v>
      </c>
    </row>
    <row r="36" spans="1:9" ht="28.5" hidden="1" customHeight="1" x14ac:dyDescent="0.25">
      <c r="A36" s="57"/>
      <c r="B36" s="98" t="s">
        <v>39</v>
      </c>
      <c r="C36" s="99"/>
      <c r="D36" s="36">
        <v>0</v>
      </c>
      <c r="E36" s="58">
        <f>'1월'!D36</f>
        <v>0</v>
      </c>
      <c r="F36" s="36">
        <v>0</v>
      </c>
      <c r="G36" s="59" t="str">
        <f t="shared" si="4"/>
        <v>-</v>
      </c>
      <c r="H36" s="11" t="str">
        <f t="shared" si="5"/>
        <v>-</v>
      </c>
    </row>
    <row r="37" spans="1:9" ht="28.5" hidden="1" customHeight="1" x14ac:dyDescent="0.25">
      <c r="A37" s="57"/>
      <c r="B37" s="98" t="s">
        <v>40</v>
      </c>
      <c r="C37" s="99"/>
      <c r="D37" s="36">
        <v>0</v>
      </c>
      <c r="E37" s="58">
        <f>'1월'!D37</f>
        <v>0</v>
      </c>
      <c r="F37" s="36">
        <v>0</v>
      </c>
      <c r="G37" s="59" t="str">
        <f t="shared" si="4"/>
        <v>-</v>
      </c>
      <c r="H37" s="11" t="str">
        <f t="shared" si="5"/>
        <v>-</v>
      </c>
    </row>
    <row r="38" spans="1:9" ht="28.5" hidden="1" customHeight="1" thickBot="1" x14ac:dyDescent="0.3">
      <c r="A38" s="57"/>
      <c r="B38" s="98" t="s">
        <v>24</v>
      </c>
      <c r="C38" s="99"/>
      <c r="D38" s="36">
        <v>0</v>
      </c>
      <c r="E38" s="58">
        <f>'1월'!D38</f>
        <v>0</v>
      </c>
      <c r="F38" s="36">
        <v>0</v>
      </c>
      <c r="G38" s="59" t="str">
        <f t="shared" si="4"/>
        <v>-</v>
      </c>
      <c r="H38" s="11" t="str">
        <f t="shared" si="5"/>
        <v>-</v>
      </c>
    </row>
    <row r="39" spans="1:9" ht="30" customHeight="1" x14ac:dyDescent="0.25">
      <c r="A39" s="100" t="s">
        <v>41</v>
      </c>
      <c r="B39" s="102" t="s">
        <v>42</v>
      </c>
      <c r="C39" s="103"/>
      <c r="D39" s="7">
        <v>17078</v>
      </c>
      <c r="E39" s="60">
        <v>18520</v>
      </c>
      <c r="F39" s="7">
        <v>9522</v>
      </c>
      <c r="G39" s="55">
        <f t="shared" si="4"/>
        <v>-7.7861771058315335E-2</v>
      </c>
      <c r="H39" s="56">
        <f t="shared" si="5"/>
        <v>0.79353077084646084</v>
      </c>
    </row>
    <row r="40" spans="1:9" ht="30" customHeight="1" thickBot="1" x14ac:dyDescent="0.3">
      <c r="A40" s="101"/>
      <c r="B40" s="104" t="s">
        <v>43</v>
      </c>
      <c r="C40" s="105"/>
      <c r="D40" s="90">
        <v>26860</v>
      </c>
      <c r="E40" s="62">
        <v>32838</v>
      </c>
      <c r="F40" s="61">
        <v>20867</v>
      </c>
      <c r="G40" s="10">
        <f t="shared" si="4"/>
        <v>-0.18204519154637919</v>
      </c>
      <c r="H40" s="17">
        <f t="shared" si="5"/>
        <v>0.28719988498586285</v>
      </c>
    </row>
    <row r="41" spans="1:9" ht="28.5" hidden="1" customHeight="1" thickBot="1" x14ac:dyDescent="0.3">
      <c r="A41" s="63"/>
      <c r="B41" s="106" t="s">
        <v>44</v>
      </c>
      <c r="C41" s="107"/>
      <c r="D41" s="64">
        <v>0</v>
      </c>
      <c r="E41" s="65">
        <f>'1월'!D41</f>
        <v>0</v>
      </c>
      <c r="F41" s="64">
        <v>0</v>
      </c>
      <c r="G41" s="66" t="str">
        <f t="shared" si="4"/>
        <v>-</v>
      </c>
      <c r="H41" s="67" t="str">
        <f t="shared" si="5"/>
        <v>-</v>
      </c>
    </row>
    <row r="42" spans="1:9" ht="15.45" customHeight="1" thickBot="1" x14ac:dyDescent="0.3">
      <c r="A42" s="108" t="s">
        <v>45</v>
      </c>
      <c r="B42" s="109"/>
      <c r="C42" s="109"/>
      <c r="D42" s="68">
        <f>SUM(D35:D41)</f>
        <v>43938</v>
      </c>
      <c r="E42" s="69">
        <f>SUM(E35:E41)</f>
        <v>51358</v>
      </c>
      <c r="F42" s="69">
        <f>SUM(F35:F41)</f>
        <v>30389</v>
      </c>
      <c r="G42" s="70">
        <f>(D42-E42)/E42</f>
        <v>-0.14447603099809184</v>
      </c>
      <c r="H42" s="43">
        <f>(D42-F42)/F42</f>
        <v>0.44585211754253185</v>
      </c>
      <c r="I42" s="71"/>
    </row>
    <row r="43" spans="1:9" ht="18.45" customHeight="1" thickBot="1" x14ac:dyDescent="0.3">
      <c r="A43" s="72"/>
      <c r="B43" s="72"/>
      <c r="C43" s="72"/>
      <c r="D43" s="73"/>
      <c r="E43" s="73"/>
      <c r="F43" s="73"/>
      <c r="G43" s="74"/>
      <c r="H43" s="51"/>
    </row>
    <row r="44" spans="1:9" ht="19.5" customHeight="1" thickBot="1" x14ac:dyDescent="0.3">
      <c r="A44" s="91" t="s">
        <v>46</v>
      </c>
      <c r="B44" s="92"/>
      <c r="C44" s="93"/>
      <c r="D44" s="75">
        <f>SUM(D32,D42)</f>
        <v>44703</v>
      </c>
      <c r="E44" s="75">
        <f>SUM(E32,E42)</f>
        <v>52500</v>
      </c>
      <c r="F44" s="75">
        <f>SUM(F32,F42)</f>
        <v>31618</v>
      </c>
      <c r="G44" s="76">
        <f>(D44-E44)/E44</f>
        <v>-0.14851428571428571</v>
      </c>
      <c r="H44" s="77">
        <f>(D44-F44)/F44</f>
        <v>0.413846543108356</v>
      </c>
    </row>
    <row r="45" spans="1:9" ht="11.55" customHeight="1" x14ac:dyDescent="0.25">
      <c r="A45" s="78"/>
      <c r="B45" s="78"/>
      <c r="C45" s="78"/>
      <c r="D45" s="79"/>
      <c r="E45" s="79"/>
      <c r="F45" s="79"/>
      <c r="G45" s="80"/>
      <c r="H45" s="81"/>
    </row>
    <row r="46" spans="1:9" ht="19.5" customHeight="1" thickBot="1" x14ac:dyDescent="0.3">
      <c r="A46" s="6" t="s">
        <v>47</v>
      </c>
      <c r="B46" s="82"/>
      <c r="C46" s="82"/>
      <c r="D46" s="45"/>
      <c r="E46" s="45"/>
      <c r="F46" s="45"/>
      <c r="G46" s="83"/>
      <c r="H46" s="84"/>
    </row>
    <row r="47" spans="1:9" ht="19.5" customHeight="1" thickBot="1" x14ac:dyDescent="0.3">
      <c r="A47" s="94" t="s">
        <v>48</v>
      </c>
      <c r="B47" s="95"/>
      <c r="C47" s="96"/>
      <c r="D47" s="85">
        <v>31444</v>
      </c>
      <c r="E47" s="85">
        <v>29552</v>
      </c>
      <c r="F47" s="85">
        <v>24888</v>
      </c>
      <c r="G47" s="86">
        <f>(D47-E47)/E47</f>
        <v>6.4022739577693555E-2</v>
      </c>
      <c r="H47" s="87">
        <f>(D47-F47)/F47</f>
        <v>0.26342012214721955</v>
      </c>
    </row>
    <row r="48" spans="1:9" ht="21.75" customHeight="1" x14ac:dyDescent="0.25">
      <c r="A48" s="97"/>
      <c r="B48" s="97"/>
      <c r="C48" s="97"/>
      <c r="D48" s="97"/>
    </row>
    <row r="49" spans="1:7" s="6" customFormat="1" ht="18" customHeight="1" x14ac:dyDescent="0.25">
      <c r="A49" s="48"/>
    </row>
    <row r="50" spans="1:7" s="6" customFormat="1" ht="18" customHeight="1" x14ac:dyDescent="0.25">
      <c r="A50" s="88"/>
      <c r="G50" s="89"/>
    </row>
    <row r="51" spans="1:7" s="6" customFormat="1" ht="18" customHeight="1" x14ac:dyDescent="0.25"/>
    <row r="52" spans="1:7" ht="18" customHeight="1" x14ac:dyDescent="0.25"/>
  </sheetData>
  <mergeCells count="41">
    <mergeCell ref="A2:H2"/>
    <mergeCell ref="A3:H3"/>
    <mergeCell ref="A4:C4"/>
    <mergeCell ref="A5:A13"/>
    <mergeCell ref="B5:C5"/>
    <mergeCell ref="B10:C10"/>
    <mergeCell ref="B13:C13"/>
    <mergeCell ref="B14:C14"/>
    <mergeCell ref="B15:C15"/>
    <mergeCell ref="A16:C16"/>
    <mergeCell ref="A17:A23"/>
    <mergeCell ref="B17:C17"/>
    <mergeCell ref="B18:C18"/>
    <mergeCell ref="B19:C19"/>
    <mergeCell ref="B20:C20"/>
    <mergeCell ref="B21:C21"/>
    <mergeCell ref="B22:C22"/>
    <mergeCell ref="B37:C37"/>
    <mergeCell ref="B23:C23"/>
    <mergeCell ref="B24:C24"/>
    <mergeCell ref="B25:C25"/>
    <mergeCell ref="B26:C26"/>
    <mergeCell ref="A27:C27"/>
    <mergeCell ref="A28:A30"/>
    <mergeCell ref="B28:C28"/>
    <mergeCell ref="B29:C29"/>
    <mergeCell ref="B30:C30"/>
    <mergeCell ref="A31:C31"/>
    <mergeCell ref="A32:C32"/>
    <mergeCell ref="A33:D33"/>
    <mergeCell ref="B35:C35"/>
    <mergeCell ref="B36:C36"/>
    <mergeCell ref="A44:C44"/>
    <mergeCell ref="A47:C47"/>
    <mergeCell ref="A48:D48"/>
    <mergeCell ref="B38:C38"/>
    <mergeCell ref="A39:A40"/>
    <mergeCell ref="B39:C39"/>
    <mergeCell ref="B40:C40"/>
    <mergeCell ref="B41:C41"/>
    <mergeCell ref="A42:C42"/>
  </mergeCells>
  <phoneticPr fontId="3" type="noConversion"/>
  <pageMargins left="1.1100000000000001" right="0.75" top="0.42" bottom="0.33" header="0.21" footer="0.28000000000000003"/>
  <pageSetup paperSize="9" scale="3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전주환(Juhwan Jeon)_함샤우트글로벌</dc:creator>
  <cp:lastModifiedBy>전주환(Juhwan Jeon)_함샤우트글로벌</cp:lastModifiedBy>
  <dcterms:created xsi:type="dcterms:W3CDTF">2026-01-06T05:22:24Z</dcterms:created>
  <dcterms:modified xsi:type="dcterms:W3CDTF">2026-02-02T06:07:32Z</dcterms:modified>
</cp:coreProperties>
</file>